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GERÊNCIA ADMINISTRATIVA E PATRIMONIAL\LICITAÇÃO\2023\ADAPTAÇÃO ACESSIBILIDADE CRCMA\"/>
    </mc:Choice>
  </mc:AlternateContent>
  <xr:revisionPtr revIDLastSave="0" documentId="13_ncr:1_{A6D984D3-5DF6-463F-B40A-C1342F43B9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nexo II- PL Resumo" sheetId="3" r:id="rId1"/>
    <sheet name="Anexo II- Orçamento Sintético" sheetId="2" r:id="rId2"/>
    <sheet name="PL Composições" sheetId="4" r:id="rId3"/>
    <sheet name="PL Cronograma" sheetId="5" r:id="rId4"/>
  </sheets>
  <definedNames>
    <definedName name="_xlnm.Print_Area" localSheetId="1">'Anexo II- Orçamento Sintético'!$A$1:$K$23</definedName>
    <definedName name="_xlnm.Print_Area" localSheetId="0">'Anexo II- PL Resumo'!$A$1:$K$16</definedName>
  </definedNames>
  <calcPr calcId="191029"/>
</workbook>
</file>

<file path=xl/calcChain.xml><?xml version="1.0" encoding="utf-8"?>
<calcChain xmlns="http://schemas.openxmlformats.org/spreadsheetml/2006/main">
  <c r="I12" i="3" l="1"/>
  <c r="I11" i="3"/>
  <c r="I10" i="3"/>
  <c r="K8" i="3"/>
  <c r="K7" i="3"/>
  <c r="K6" i="3"/>
  <c r="K5" i="3"/>
  <c r="K4" i="3"/>
  <c r="J8" i="3"/>
  <c r="I8" i="3"/>
  <c r="J7" i="3"/>
  <c r="I7" i="3"/>
  <c r="J6" i="3"/>
  <c r="I6" i="3"/>
  <c r="J5" i="3"/>
  <c r="I5" i="3"/>
  <c r="J4" i="3"/>
  <c r="I4" i="3"/>
  <c r="I8" i="2"/>
  <c r="I7" i="2" s="1"/>
  <c r="H8" i="2"/>
  <c r="J8" i="2" s="1"/>
  <c r="J7" i="2" s="1"/>
  <c r="I14" i="2" l="1"/>
  <c r="I13" i="2" s="1"/>
  <c r="H14" i="2"/>
  <c r="J14" i="2" s="1"/>
  <c r="J13" i="2" s="1"/>
  <c r="I12" i="2"/>
  <c r="I11" i="2"/>
  <c r="I10" i="2"/>
  <c r="I6" i="2"/>
  <c r="I5" i="2"/>
  <c r="H11" i="2"/>
  <c r="J11" i="2" s="1"/>
  <c r="H12" i="2"/>
  <c r="J12" i="2" s="1"/>
  <c r="H10" i="2"/>
  <c r="J10" i="2" s="1"/>
  <c r="H6" i="2"/>
  <c r="J6" i="2" s="1"/>
  <c r="H5" i="2"/>
  <c r="J5" i="2" s="1"/>
  <c r="H17" i="2"/>
  <c r="J17" i="2" s="1"/>
  <c r="H16" i="2"/>
  <c r="J16" i="2" s="1"/>
  <c r="I17" i="2"/>
  <c r="I16" i="2"/>
  <c r="I9" i="2" l="1"/>
  <c r="J9" i="2"/>
  <c r="J4" i="2"/>
  <c r="I4" i="2"/>
  <c r="I15" i="2"/>
  <c r="J15" i="2"/>
  <c r="I21" i="2" l="1"/>
  <c r="I19" i="2"/>
  <c r="I20" i="2" s="1"/>
  <c r="K13" i="2" l="1"/>
  <c r="K14" i="2"/>
  <c r="K8" i="2"/>
  <c r="K6" i="2"/>
  <c r="K7" i="2"/>
  <c r="K10" i="2"/>
  <c r="K11" i="2"/>
  <c r="K9" i="2"/>
  <c r="K4" i="2"/>
  <c r="K12" i="2"/>
  <c r="K17" i="2"/>
  <c r="K5" i="2"/>
  <c r="K16" i="2"/>
  <c r="K15" i="2"/>
</calcChain>
</file>

<file path=xl/sharedStrings.xml><?xml version="1.0" encoding="utf-8"?>
<sst xmlns="http://schemas.openxmlformats.org/spreadsheetml/2006/main" count="95" uniqueCount="58">
  <si>
    <t>B.D.I.</t>
  </si>
  <si>
    <t>Encargos Sociais</t>
  </si>
  <si>
    <t>29,07%</t>
  </si>
  <si>
    <t>Item</t>
  </si>
  <si>
    <t>Código</t>
  </si>
  <si>
    <t>Banco</t>
  </si>
  <si>
    <t>Descrição</t>
  </si>
  <si>
    <t>Quant.</t>
  </si>
  <si>
    <t>Valor Unit</t>
  </si>
  <si>
    <t>Peso (%)</t>
  </si>
  <si>
    <t>UND</t>
  </si>
  <si>
    <t>SERVIÇOS PLELIMINARES</t>
  </si>
  <si>
    <t>m³</t>
  </si>
  <si>
    <t>SINAPI</t>
  </si>
  <si>
    <t>REMOCAO MANUAL DE ENTULHO</t>
  </si>
  <si>
    <t xml:space="preserve"> 95878 </t>
  </si>
  <si>
    <t>TRANSPORTE COM CAMINHÃO BASCULANTE DE 10 M³, EM VIA URBANA PAVIMENTADA, DMT ATÉ 30 KM (UNIDADE: TXKM). AF_07/2020</t>
  </si>
  <si>
    <t>TXKM</t>
  </si>
  <si>
    <t>m²</t>
  </si>
  <si>
    <t>Valor Total + BDI</t>
  </si>
  <si>
    <t>SERVIÇOS COMPLEMENTARES</t>
  </si>
  <si>
    <t>Valor Unit + BDI</t>
  </si>
  <si>
    <t>Valor Total</t>
  </si>
  <si>
    <t>Valor Total sem BDI</t>
  </si>
  <si>
    <t>Valor Total do BDI</t>
  </si>
  <si>
    <t>Valor Total Geral (c/ BDI)</t>
  </si>
  <si>
    <t>BANCOS-DADOS</t>
  </si>
  <si>
    <t>(Responsável pela demanda)</t>
  </si>
  <si>
    <t>DEMOLIÇÕES E RETIRADAS</t>
  </si>
  <si>
    <t>OBRA/OBJETO</t>
  </si>
  <si>
    <t xml:space="preserve">ENGENHEIRO CIVIL DE OBRA JUNIOR COM ENCARGOS COMPLEMENTARES </t>
  </si>
  <si>
    <t>H</t>
  </si>
  <si>
    <t>DEMOLIÇÃO DE REVESTIMENTO CERÂMICO, DE FORMA MANUAL, SEM REAPROVEITAMENTO AF_12/2017</t>
  </si>
  <si>
    <t>SINAPI - 07/2023 - Maranhão
SBC - 08/2023 - Maranhão
SICRO3 - 04/2023 - Maranhão
ORSE - 05/2023 - Sergipe
SEINFRA - 027 - Ceará</t>
  </si>
  <si>
    <t>Desonerado: embutido nos preços unitário dos insumos de mão de obra, de acordo com as bases.</t>
  </si>
  <si>
    <t>PAVIMENTAÇÃO</t>
  </si>
  <si>
    <t>RAMPA PADRÃO PARA ACESSO DE DEFICIENTES A PASSEIO PÚBLICO, EM CONCRETO SIMPLES FCK=25MPA, DESEMPOLADA, PINTADA EM NOVACOR, 02 DEMÃOS E PISO TÁTIL DE ALERTA/DIRECIONAL.</t>
  </si>
  <si>
    <t>m</t>
  </si>
  <si>
    <t>ORSE</t>
  </si>
  <si>
    <t>PISO PODOTÁTIL DE ALERTA OU DIRECIONAL, DE CONCRETO, ASSENTADO SOBRE ARGAMASSA. AF_05/2023</t>
  </si>
  <si>
    <t>PISO PODOTÁTIL DE ALERTA OU DIRECIONAL, DE BORRACHA, ASSENTADO SOBRE ARGAMASSA. AF_05/2020</t>
  </si>
  <si>
    <t xml:space="preserve"> 12436 </t>
  </si>
  <si>
    <t xml:space="preserve"> 104658 </t>
  </si>
  <si>
    <t xml:space="preserve"> 101094 </t>
  </si>
  <si>
    <t>PINTURA</t>
  </si>
  <si>
    <t>PINTURA DE PISO COM TINTA ACRÍLICA, APLICAÇÃO MANUAL, 2 DEMÃOS, INCLUSO FUNDO PREPARADOR. AF_05/2021</t>
  </si>
  <si>
    <t xml:space="preserve"> 102491 </t>
  </si>
  <si>
    <t>TAXAS DO CREA/MA PARA OBRAS OU SERVIÇOS- 2023 (FAIXA 2)- ACIMA DE R$ 15.000,00</t>
  </si>
  <si>
    <t>1.1</t>
  </si>
  <si>
    <t>1.2</t>
  </si>
  <si>
    <t>2.1</t>
  </si>
  <si>
    <t>3.1</t>
  </si>
  <si>
    <t>3.2</t>
  </si>
  <si>
    <t>3.3</t>
  </si>
  <si>
    <t>4.1</t>
  </si>
  <si>
    <t>5.1</t>
  </si>
  <si>
    <t>5.2</t>
  </si>
  <si>
    <t>Contratação de empresa especializada para a execução dos serviços técnicos de construção de rampas de acessibilidade, instalação de piso tátil em concreto e borracha, para Pessoas com Necessidades Especiais (PNE), e pintura com demarcações de sinalização horizontal e vagas de estacionamento, em conformidade com o Projeto Arquitetônico de Acessibilidade para o prédio sede do Conselho Regional de Contabilidade do Maranhão (CRCMA).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</si>
</sst>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7" x14ac:knownFonts="1">
    <font>
      <sz val="11"/>
      <name val="Arial"/>
      <family val="1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b/>
      <sz val="10"/>
      <name val="Arial"/>
      <family val="1"/>
    </font>
    <font>
      <sz val="10"/>
      <color rgb="FF00000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/>
    <xf numFmtId="0" fontId="1" fillId="1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right" vertical="top" wrapText="1"/>
    </xf>
    <xf numFmtId="10" fontId="3" fillId="9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14" borderId="2" xfId="0" applyFont="1" applyFill="1" applyBorder="1" applyAlignment="1">
      <alignment horizontal="center" vertical="top" wrapText="1"/>
    </xf>
    <xf numFmtId="0" fontId="1" fillId="14" borderId="3" xfId="0" applyFont="1" applyFill="1" applyBorder="1" applyAlignment="1">
      <alignment horizontal="center" vertical="top" wrapText="1"/>
    </xf>
    <xf numFmtId="0" fontId="2" fillId="14" borderId="3" xfId="0" applyFont="1" applyFill="1" applyBorder="1" applyAlignment="1">
      <alignment horizontal="center" vertical="top" wrapText="1"/>
    </xf>
    <xf numFmtId="0" fontId="1" fillId="14" borderId="4" xfId="0" applyFont="1" applyFill="1" applyBorder="1" applyAlignment="1">
      <alignment horizontal="center" vertical="top" wrapText="1"/>
    </xf>
    <xf numFmtId="0" fontId="1" fillId="13" borderId="0" xfId="0" applyFont="1" applyFill="1" applyAlignment="1">
      <alignment horizontal="left"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44" fontId="3" fillId="6" borderId="1" xfId="0" applyNumberFormat="1" applyFont="1" applyFill="1" applyBorder="1" applyAlignment="1">
      <alignment horizontal="left" vertical="top" wrapText="1"/>
    </xf>
    <xf numFmtId="44" fontId="3" fillId="8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10" borderId="1" xfId="0" applyFont="1" applyFill="1" applyBorder="1" applyAlignment="1">
      <alignment horizontal="left" vertical="top" wrapText="1"/>
    </xf>
    <xf numFmtId="0" fontId="2" fillId="10" borderId="10" xfId="0" applyFont="1" applyFill="1" applyBorder="1" applyAlignment="1">
      <alignment horizontal="left" vertical="top" wrapText="1"/>
    </xf>
    <xf numFmtId="0" fontId="2" fillId="10" borderId="1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11" borderId="5" xfId="0" applyFont="1" applyFill="1" applyBorder="1" applyAlignment="1">
      <alignment horizontal="right" vertical="top" wrapText="1"/>
    </xf>
    <xf numFmtId="0" fontId="2" fillId="11" borderId="0" xfId="0" applyFont="1" applyFill="1" applyAlignment="1">
      <alignment horizontal="right" vertical="top" wrapText="1"/>
    </xf>
    <xf numFmtId="0" fontId="2" fillId="10" borderId="0" xfId="0" applyFont="1" applyFill="1" applyAlignment="1">
      <alignment horizontal="right" wrapText="1"/>
    </xf>
    <xf numFmtId="44" fontId="2" fillId="12" borderId="0" xfId="0" applyNumberFormat="1" applyFont="1" applyFill="1" applyAlignment="1">
      <alignment horizontal="center" vertical="top" wrapText="1"/>
    </xf>
    <xf numFmtId="44" fontId="2" fillId="12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44" fontId="2" fillId="12" borderId="6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2" fillId="11" borderId="0" xfId="0" applyFont="1" applyFill="1" applyBorder="1" applyAlignment="1">
      <alignment horizontal="right" vertical="top" wrapText="1"/>
    </xf>
    <xf numFmtId="0" fontId="1" fillId="13" borderId="0" xfId="0" applyFont="1" applyFill="1" applyBorder="1" applyAlignment="1">
      <alignment horizontal="left" vertical="top" wrapText="1"/>
    </xf>
    <xf numFmtId="0" fontId="2" fillId="10" borderId="0" xfId="0" applyFont="1" applyFill="1" applyBorder="1" applyAlignment="1">
      <alignment horizontal="right" wrapText="1"/>
    </xf>
    <xf numFmtId="44" fontId="2" fillId="12" borderId="0" xfId="0" applyNumberFormat="1" applyFont="1" applyFill="1" applyBorder="1" applyAlignment="1">
      <alignment horizontal="center" vertical="top" wrapText="1"/>
    </xf>
    <xf numFmtId="44" fontId="2" fillId="12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/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2</xdr:col>
      <xdr:colOff>409575</xdr:colOff>
      <xdr:row>1</xdr:row>
      <xdr:rowOff>946933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FE01AD2-B07B-462F-94E1-186155894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7151"/>
          <a:ext cx="1181100" cy="1099332"/>
        </a:xfrm>
        <a:prstGeom prst="rect">
          <a:avLst/>
        </a:prstGeom>
      </xdr:spPr>
    </xdr:pic>
    <xdr:clientData/>
  </xdr:twoCellAnchor>
  <xdr:twoCellAnchor editAs="oneCell">
    <xdr:from>
      <xdr:col>3</xdr:col>
      <xdr:colOff>2009775</xdr:colOff>
      <xdr:row>9</xdr:row>
      <xdr:rowOff>152400</xdr:rowOff>
    </xdr:from>
    <xdr:to>
      <xdr:col>5</xdr:col>
      <xdr:colOff>261032</xdr:colOff>
      <xdr:row>15</xdr:row>
      <xdr:rowOff>3675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6C3EC8B-E79E-43AE-AE95-492D084AF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7075" y="3048000"/>
          <a:ext cx="3185207" cy="108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66675</xdr:rowOff>
    </xdr:from>
    <xdr:to>
      <xdr:col>2</xdr:col>
      <xdr:colOff>533400</xdr:colOff>
      <xdr:row>1</xdr:row>
      <xdr:rowOff>1009650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A6047E2-8A63-7F1B-A79A-489447F1F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66675"/>
          <a:ext cx="1285874" cy="1152525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2286001</xdr:colOff>
      <xdr:row>17</xdr:row>
      <xdr:rowOff>114300</xdr:rowOff>
    </xdr:from>
    <xdr:to>
      <xdr:col>5</xdr:col>
      <xdr:colOff>6390</xdr:colOff>
      <xdr:row>21</xdr:row>
      <xdr:rowOff>185625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E73500E-8CDE-E860-AF18-584AF3777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6" y="6496050"/>
          <a:ext cx="2654339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2907E-1AE9-4408-BCB3-46F3FCDFCBB4}">
  <dimension ref="A1:K16"/>
  <sheetViews>
    <sheetView view="pageBreakPreview" zoomScaleNormal="100" zoomScaleSheetLayoutView="100" workbookViewId="0">
      <selection activeCell="D2" sqref="D2"/>
    </sheetView>
  </sheetViews>
  <sheetFormatPr defaultRowHeight="15.75" x14ac:dyDescent="0.25"/>
  <cols>
    <col min="1" max="1" width="4.25" style="2" bestFit="1" customWidth="1"/>
    <col min="2" max="2" width="6.5" style="2" bestFit="1" customWidth="1"/>
    <col min="3" max="3" width="5.75" style="2" bestFit="1" customWidth="1"/>
    <col min="4" max="4" width="59.25" style="2" customWidth="1"/>
    <col min="5" max="5" width="5.5" style="2" bestFit="1" customWidth="1"/>
    <col min="6" max="6" width="9" style="2"/>
    <col min="7" max="7" width="9.625" style="2" customWidth="1"/>
    <col min="8" max="8" width="10.25" style="2" customWidth="1"/>
    <col min="9" max="10" width="11" style="2" bestFit="1" customWidth="1"/>
    <col min="11" max="16384" width="9" style="2"/>
  </cols>
  <sheetData>
    <row r="1" spans="1:11" ht="16.5" customHeight="1" x14ac:dyDescent="0.25">
      <c r="A1" s="30"/>
      <c r="B1" s="30"/>
      <c r="C1" s="30"/>
      <c r="D1" s="1" t="s">
        <v>29</v>
      </c>
      <c r="E1" s="31" t="s">
        <v>26</v>
      </c>
      <c r="F1" s="31"/>
      <c r="G1" s="31"/>
      <c r="H1" s="32" t="s">
        <v>0</v>
      </c>
      <c r="I1" s="33"/>
      <c r="J1" s="31" t="s">
        <v>1</v>
      </c>
      <c r="K1" s="31"/>
    </row>
    <row r="2" spans="1:11" ht="110.25" x14ac:dyDescent="0.25">
      <c r="A2" s="30"/>
      <c r="B2" s="30"/>
      <c r="C2" s="30"/>
      <c r="D2" s="3" t="s">
        <v>57</v>
      </c>
      <c r="E2" s="34" t="s">
        <v>33</v>
      </c>
      <c r="F2" s="34"/>
      <c r="G2" s="34"/>
      <c r="H2" s="35" t="s">
        <v>2</v>
      </c>
      <c r="I2" s="36"/>
      <c r="J2" s="37" t="s">
        <v>34</v>
      </c>
      <c r="K2" s="37"/>
    </row>
    <row r="3" spans="1:11" ht="31.5" x14ac:dyDescent="0.25">
      <c r="A3" s="4" t="s">
        <v>3</v>
      </c>
      <c r="B3" s="5" t="s">
        <v>4</v>
      </c>
      <c r="C3" s="4" t="s">
        <v>5</v>
      </c>
      <c r="D3" s="4" t="s">
        <v>6</v>
      </c>
      <c r="E3" s="6" t="s">
        <v>10</v>
      </c>
      <c r="F3" s="7" t="s">
        <v>7</v>
      </c>
      <c r="G3" s="7" t="s">
        <v>8</v>
      </c>
      <c r="H3" s="7" t="s">
        <v>21</v>
      </c>
      <c r="I3" s="7" t="s">
        <v>22</v>
      </c>
      <c r="J3" s="7" t="s">
        <v>19</v>
      </c>
      <c r="K3" s="7" t="s">
        <v>9</v>
      </c>
    </row>
    <row r="4" spans="1:11" x14ac:dyDescent="0.25">
      <c r="A4" s="8">
        <v>1</v>
      </c>
      <c r="B4" s="8"/>
      <c r="C4" s="8"/>
      <c r="D4" s="8" t="s">
        <v>11</v>
      </c>
      <c r="E4" s="8"/>
      <c r="F4" s="9"/>
      <c r="G4" s="26"/>
      <c r="H4" s="26"/>
      <c r="I4" s="27">
        <f>'Anexo II- Orçamento Sintético'!I4</f>
        <v>6102.79</v>
      </c>
      <c r="J4" s="27">
        <f>'Anexo II- Orçamento Sintético'!J4</f>
        <v>7876.8710529999989</v>
      </c>
      <c r="K4" s="10">
        <f>'Anexo II- Orçamento Sintético'!K4</f>
        <v>0.13531805160134458</v>
      </c>
    </row>
    <row r="5" spans="1:11" x14ac:dyDescent="0.25">
      <c r="A5" s="8">
        <v>2</v>
      </c>
      <c r="B5" s="8"/>
      <c r="C5" s="8"/>
      <c r="D5" s="8" t="s">
        <v>28</v>
      </c>
      <c r="E5" s="8"/>
      <c r="F5" s="9"/>
      <c r="G5" s="26"/>
      <c r="H5" s="26"/>
      <c r="I5" s="27">
        <f>'Anexo II- Orçamento Sintético'!I7</f>
        <v>364.4</v>
      </c>
      <c r="J5" s="27">
        <f>'Anexo II- Orçamento Sintético'!J7</f>
        <v>470.33107999999999</v>
      </c>
      <c r="K5" s="10">
        <f>'Anexo II- Orçamento Sintético'!K7</f>
        <v>8.0798942784414945E-3</v>
      </c>
    </row>
    <row r="6" spans="1:11" x14ac:dyDescent="0.25">
      <c r="A6" s="8">
        <v>3</v>
      </c>
      <c r="B6" s="8"/>
      <c r="C6" s="8"/>
      <c r="D6" s="8" t="s">
        <v>35</v>
      </c>
      <c r="E6" s="8"/>
      <c r="F6" s="9"/>
      <c r="G6" s="26"/>
      <c r="H6" s="26"/>
      <c r="I6" s="27">
        <f>'Anexo II- Orçamento Sintético'!I9</f>
        <v>37448.910000000003</v>
      </c>
      <c r="J6" s="27">
        <f>'Anexo II- Orçamento Sintético'!J9</f>
        <v>48335.308137</v>
      </c>
      <c r="K6" s="10">
        <f>'Anexo II- Orçamento Sintético'!K9</f>
        <v>0.83036013623180693</v>
      </c>
    </row>
    <row r="7" spans="1:11" x14ac:dyDescent="0.25">
      <c r="A7" s="8">
        <v>4</v>
      </c>
      <c r="B7" s="8"/>
      <c r="C7" s="8"/>
      <c r="D7" s="8" t="s">
        <v>44</v>
      </c>
      <c r="E7" s="8"/>
      <c r="F7" s="9"/>
      <c r="G7" s="26"/>
      <c r="H7" s="26"/>
      <c r="I7" s="27">
        <f>'Anexo II- Orçamento Sintético'!I13</f>
        <v>959.92000000000007</v>
      </c>
      <c r="J7" s="27">
        <f>'Anexo II- Orçamento Sintético'!J13</f>
        <v>1238.968744</v>
      </c>
      <c r="K7" s="10">
        <f>'Anexo II- Orçamento Sintético'!K13</f>
        <v>2.1284445981782547E-2</v>
      </c>
    </row>
    <row r="8" spans="1:11" x14ac:dyDescent="0.25">
      <c r="A8" s="8">
        <v>5</v>
      </c>
      <c r="B8" s="8"/>
      <c r="C8" s="8"/>
      <c r="D8" s="8" t="s">
        <v>20</v>
      </c>
      <c r="E8" s="8"/>
      <c r="F8" s="9"/>
      <c r="G8" s="26"/>
      <c r="H8" s="26"/>
      <c r="I8" s="27">
        <f>'Anexo II- Orçamento Sintético'!I15</f>
        <v>223.57999999999998</v>
      </c>
      <c r="J8" s="27">
        <f>'Anexo II- Orçamento Sintético'!J15</f>
        <v>288.57470599999999</v>
      </c>
      <c r="K8" s="10">
        <f>'Anexo II- Orçamento Sintético'!K15</f>
        <v>4.9574719066244489E-3</v>
      </c>
    </row>
    <row r="9" spans="1:11" x14ac:dyDescent="0.25">
      <c r="A9" s="16"/>
      <c r="B9" s="17"/>
      <c r="C9" s="17"/>
      <c r="D9" s="18"/>
      <c r="E9" s="17"/>
      <c r="F9" s="17"/>
      <c r="G9" s="17"/>
      <c r="H9" s="17"/>
      <c r="I9" s="17"/>
      <c r="J9" s="17"/>
      <c r="K9" s="19"/>
    </row>
    <row r="10" spans="1:11" ht="16.5" customHeight="1" x14ac:dyDescent="0.25">
      <c r="A10" s="38"/>
      <c r="B10" s="39"/>
      <c r="C10" s="39"/>
      <c r="D10" s="20"/>
      <c r="E10" s="40" t="s">
        <v>23</v>
      </c>
      <c r="F10" s="40"/>
      <c r="G10" s="40"/>
      <c r="H10" s="40"/>
      <c r="I10" s="41">
        <f>'Anexo II- Orçamento Sintético'!I19:K19</f>
        <v>45099.600000000006</v>
      </c>
      <c r="J10" s="41"/>
      <c r="K10" s="42"/>
    </row>
    <row r="11" spans="1:11" ht="16.5" customHeight="1" x14ac:dyDescent="0.25">
      <c r="A11" s="38"/>
      <c r="B11" s="39"/>
      <c r="C11" s="39"/>
      <c r="D11" s="20"/>
      <c r="E11" s="40" t="s">
        <v>24</v>
      </c>
      <c r="F11" s="40"/>
      <c r="G11" s="40"/>
      <c r="H11" s="40"/>
      <c r="I11" s="41">
        <f>'Anexo II- Orçamento Sintético'!I20:K20</f>
        <v>13110.45371999999</v>
      </c>
      <c r="J11" s="41"/>
      <c r="K11" s="42"/>
    </row>
    <row r="12" spans="1:11" ht="16.5" customHeight="1" x14ac:dyDescent="0.25">
      <c r="A12" s="38"/>
      <c r="B12" s="39"/>
      <c r="C12" s="39"/>
      <c r="D12" s="20"/>
      <c r="E12" s="40" t="s">
        <v>25</v>
      </c>
      <c r="F12" s="40"/>
      <c r="G12" s="40"/>
      <c r="H12" s="40"/>
      <c r="I12" s="41">
        <f>'Anexo II- Orçamento Sintético'!I21:K21</f>
        <v>58210.053719999996</v>
      </c>
      <c r="J12" s="41"/>
      <c r="K12" s="42"/>
    </row>
    <row r="13" spans="1:11" x14ac:dyDescent="0.25">
      <c r="A13" s="21"/>
      <c r="D13" s="45"/>
      <c r="E13" s="45"/>
      <c r="F13" s="45"/>
      <c r="G13" s="45"/>
      <c r="H13" s="45"/>
      <c r="K13" s="22"/>
    </row>
    <row r="14" spans="1:11" x14ac:dyDescent="0.25">
      <c r="A14" s="21"/>
      <c r="D14" s="46"/>
      <c r="E14" s="45"/>
      <c r="F14" s="45"/>
      <c r="G14" s="45"/>
      <c r="H14" s="45"/>
      <c r="K14" s="22"/>
    </row>
    <row r="15" spans="1:11" x14ac:dyDescent="0.25">
      <c r="A15" s="21"/>
      <c r="D15" s="43"/>
      <c r="E15" s="43"/>
      <c r="F15" s="43"/>
      <c r="G15" s="43"/>
      <c r="H15" s="43"/>
      <c r="K15" s="22"/>
    </row>
    <row r="16" spans="1:11" x14ac:dyDescent="0.25">
      <c r="A16" s="23"/>
      <c r="B16" s="24"/>
      <c r="C16" s="24"/>
      <c r="D16" s="47" t="s">
        <v>27</v>
      </c>
      <c r="E16" s="47"/>
      <c r="F16" s="47"/>
      <c r="G16" s="47"/>
      <c r="H16" s="47"/>
      <c r="I16" s="24"/>
      <c r="J16" s="24"/>
      <c r="K16" s="25"/>
    </row>
  </sheetData>
  <mergeCells count="20">
    <mergeCell ref="D16:H16"/>
    <mergeCell ref="A12:C12"/>
    <mergeCell ref="E12:H12"/>
    <mergeCell ref="I12:K12"/>
    <mergeCell ref="D13:H13"/>
    <mergeCell ref="D14:H14"/>
    <mergeCell ref="D15:H15"/>
    <mergeCell ref="A10:C10"/>
    <mergeCell ref="E10:H10"/>
    <mergeCell ref="I10:K10"/>
    <mergeCell ref="A11:C11"/>
    <mergeCell ref="E11:H11"/>
    <mergeCell ref="I11:K11"/>
    <mergeCell ref="A1:C2"/>
    <mergeCell ref="E1:G1"/>
    <mergeCell ref="H1:I1"/>
    <mergeCell ref="J1:K1"/>
    <mergeCell ref="E2:G2"/>
    <mergeCell ref="H2:I2"/>
    <mergeCell ref="J2:K2"/>
  </mergeCells>
  <printOptions horizontalCentered="1" verticalCentered="1"/>
  <pageMargins left="0" right="0" top="0.78740157480314965" bottom="0.78740157480314965" header="0" footer="0"/>
  <pageSetup paperSize="9" scale="95" orientation="landscape" r:id="rId1"/>
  <headerFooter>
    <oddHeader>&amp;C&amp;"Arial Narrow,Negrito"&amp;20
ANEXO II&amp;"Arial Narrow,Normal"&amp;12
&amp;16PROCESSO CRCMA SEI Nº 9079614110000473.000030/2023-13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2A22-1403-4AFD-81B5-267BB5BBCBD2}">
  <dimension ref="A1:K33"/>
  <sheetViews>
    <sheetView tabSelected="1" view="pageBreakPreview" zoomScaleNormal="100" zoomScaleSheetLayoutView="100" workbookViewId="0">
      <selection activeCell="D7" sqref="D7"/>
    </sheetView>
  </sheetViews>
  <sheetFormatPr defaultRowHeight="15.75" x14ac:dyDescent="0.25"/>
  <cols>
    <col min="1" max="1" width="4.25" style="2" bestFit="1" customWidth="1"/>
    <col min="2" max="2" width="6.5" style="2" bestFit="1" customWidth="1"/>
    <col min="3" max="3" width="7.375" style="2" customWidth="1"/>
    <col min="4" max="4" width="59.25" style="2" customWidth="1"/>
    <col min="5" max="5" width="5.5" style="2" bestFit="1" customWidth="1"/>
    <col min="6" max="6" width="9" style="2"/>
    <col min="7" max="7" width="9.625" style="2" customWidth="1"/>
    <col min="8" max="8" width="10.25" style="2" customWidth="1"/>
    <col min="9" max="9" width="11" style="2" bestFit="1" customWidth="1"/>
    <col min="10" max="10" width="13.375" style="2" bestFit="1" customWidth="1"/>
    <col min="11" max="16384" width="9" style="2"/>
  </cols>
  <sheetData>
    <row r="1" spans="1:11" ht="16.5" customHeight="1" x14ac:dyDescent="0.25">
      <c r="A1" s="30"/>
      <c r="B1" s="30"/>
      <c r="C1" s="30"/>
      <c r="D1" s="1" t="s">
        <v>29</v>
      </c>
      <c r="E1" s="31" t="s">
        <v>26</v>
      </c>
      <c r="F1" s="31"/>
      <c r="G1" s="31"/>
      <c r="H1" s="32" t="s">
        <v>0</v>
      </c>
      <c r="I1" s="33"/>
      <c r="J1" s="31" t="s">
        <v>1</v>
      </c>
      <c r="K1" s="31"/>
    </row>
    <row r="2" spans="1:11" ht="110.25" x14ac:dyDescent="0.25">
      <c r="A2" s="30"/>
      <c r="B2" s="30"/>
      <c r="C2" s="30"/>
      <c r="D2" s="3" t="s">
        <v>57</v>
      </c>
      <c r="E2" s="34" t="s">
        <v>33</v>
      </c>
      <c r="F2" s="34"/>
      <c r="G2" s="34"/>
      <c r="H2" s="35" t="s">
        <v>2</v>
      </c>
      <c r="I2" s="36"/>
      <c r="J2" s="49" t="s">
        <v>34</v>
      </c>
      <c r="K2" s="50"/>
    </row>
    <row r="3" spans="1:11" ht="31.5" x14ac:dyDescent="0.25">
      <c r="A3" s="4" t="s">
        <v>3</v>
      </c>
      <c r="B3" s="5" t="s">
        <v>4</v>
      </c>
      <c r="C3" s="4" t="s">
        <v>5</v>
      </c>
      <c r="D3" s="4" t="s">
        <v>6</v>
      </c>
      <c r="E3" s="6" t="s">
        <v>10</v>
      </c>
      <c r="F3" s="7" t="s">
        <v>7</v>
      </c>
      <c r="G3" s="7" t="s">
        <v>8</v>
      </c>
      <c r="H3" s="7" t="s">
        <v>21</v>
      </c>
      <c r="I3" s="7" t="s">
        <v>22</v>
      </c>
      <c r="J3" s="7" t="s">
        <v>19</v>
      </c>
      <c r="K3" s="7" t="s">
        <v>9</v>
      </c>
    </row>
    <row r="4" spans="1:11" x14ac:dyDescent="0.25">
      <c r="A4" s="8">
        <v>1</v>
      </c>
      <c r="B4" s="8"/>
      <c r="C4" s="8"/>
      <c r="D4" s="8" t="s">
        <v>11</v>
      </c>
      <c r="E4" s="8"/>
      <c r="F4" s="9"/>
      <c r="G4" s="26"/>
      <c r="H4" s="26"/>
      <c r="I4" s="27">
        <f>SUM(I5:I6)</f>
        <v>6102.79</v>
      </c>
      <c r="J4" s="27">
        <f>SUM(J5:J6)</f>
        <v>7876.8710529999989</v>
      </c>
      <c r="K4" s="10">
        <f t="shared" ref="K4:K17" si="0">J4/$I$21</f>
        <v>0.13531805160134458</v>
      </c>
    </row>
    <row r="5" spans="1:11" ht="31.5" x14ac:dyDescent="0.25">
      <c r="A5" s="11" t="s">
        <v>48</v>
      </c>
      <c r="B5" s="12">
        <v>90777</v>
      </c>
      <c r="C5" s="11" t="s">
        <v>13</v>
      </c>
      <c r="D5" s="11" t="s">
        <v>30</v>
      </c>
      <c r="E5" s="13" t="s">
        <v>31</v>
      </c>
      <c r="F5" s="13">
        <v>60</v>
      </c>
      <c r="G5" s="28">
        <v>97.47</v>
      </c>
      <c r="H5" s="28">
        <f>G5*(1+$H$2)</f>
        <v>125.80452899999999</v>
      </c>
      <c r="I5" s="29">
        <f>F5*G5</f>
        <v>5848.2</v>
      </c>
      <c r="J5" s="28">
        <f>F5*H5</f>
        <v>7548.2717399999992</v>
      </c>
      <c r="K5" s="14">
        <f t="shared" si="0"/>
        <v>0.12967299044780883</v>
      </c>
    </row>
    <row r="6" spans="1:11" ht="31.5" x14ac:dyDescent="0.25">
      <c r="A6" s="11" t="s">
        <v>49</v>
      </c>
      <c r="B6" s="12"/>
      <c r="C6" s="11"/>
      <c r="D6" s="11" t="s">
        <v>47</v>
      </c>
      <c r="E6" s="13" t="s">
        <v>10</v>
      </c>
      <c r="F6" s="13">
        <v>1</v>
      </c>
      <c r="G6" s="28">
        <v>254.59</v>
      </c>
      <c r="H6" s="28">
        <f>G6*(1+$H$2)</f>
        <v>328.599313</v>
      </c>
      <c r="I6" s="29">
        <f>F6*G6</f>
        <v>254.59</v>
      </c>
      <c r="J6" s="28">
        <f>F6*H6</f>
        <v>328.599313</v>
      </c>
      <c r="K6" s="14">
        <f t="shared" si="0"/>
        <v>5.64506115353573E-3</v>
      </c>
    </row>
    <row r="7" spans="1:11" x14ac:dyDescent="0.25">
      <c r="A7" s="8">
        <v>2</v>
      </c>
      <c r="B7" s="8"/>
      <c r="C7" s="8"/>
      <c r="D7" s="8" t="s">
        <v>28</v>
      </c>
      <c r="E7" s="8"/>
      <c r="F7" s="9"/>
      <c r="G7" s="26"/>
      <c r="H7" s="26"/>
      <c r="I7" s="27">
        <f>SUM(I8)</f>
        <v>364.4</v>
      </c>
      <c r="J7" s="27">
        <f>SUM(J8)</f>
        <v>470.33107999999999</v>
      </c>
      <c r="K7" s="10">
        <f t="shared" si="0"/>
        <v>8.0798942784414945E-3</v>
      </c>
    </row>
    <row r="8" spans="1:11" ht="31.5" x14ac:dyDescent="0.25">
      <c r="A8" s="11" t="s">
        <v>50</v>
      </c>
      <c r="B8" s="12">
        <v>97633</v>
      </c>
      <c r="C8" s="11" t="s">
        <v>13</v>
      </c>
      <c r="D8" s="11" t="s">
        <v>32</v>
      </c>
      <c r="E8" s="13" t="s">
        <v>18</v>
      </c>
      <c r="F8" s="13">
        <v>20</v>
      </c>
      <c r="G8" s="28">
        <v>18.22</v>
      </c>
      <c r="H8" s="28">
        <f>G8*(1+$H$2)</f>
        <v>23.516553999999999</v>
      </c>
      <c r="I8" s="29">
        <f>F8*G8</f>
        <v>364.4</v>
      </c>
      <c r="J8" s="28">
        <f>F8*H8</f>
        <v>470.33107999999999</v>
      </c>
      <c r="K8" s="14">
        <f t="shared" si="0"/>
        <v>8.0798942784414945E-3</v>
      </c>
    </row>
    <row r="9" spans="1:11" x14ac:dyDescent="0.25">
      <c r="A9" s="8">
        <v>3</v>
      </c>
      <c r="B9" s="8"/>
      <c r="C9" s="8"/>
      <c r="D9" s="8" t="s">
        <v>35</v>
      </c>
      <c r="E9" s="8"/>
      <c r="F9" s="9"/>
      <c r="G9" s="26"/>
      <c r="H9" s="26"/>
      <c r="I9" s="27">
        <f>SUM(I10:I12)</f>
        <v>37448.910000000003</v>
      </c>
      <c r="J9" s="27">
        <f>SUM(J10:J12)</f>
        <v>48335.308137</v>
      </c>
      <c r="K9" s="10">
        <f t="shared" si="0"/>
        <v>0.83036013623180693</v>
      </c>
    </row>
    <row r="10" spans="1:11" ht="47.25" x14ac:dyDescent="0.25">
      <c r="A10" s="11" t="s">
        <v>51</v>
      </c>
      <c r="B10" s="57" t="s">
        <v>41</v>
      </c>
      <c r="C10" s="11" t="s">
        <v>38</v>
      </c>
      <c r="D10" s="11" t="s">
        <v>36</v>
      </c>
      <c r="E10" s="13" t="s">
        <v>10</v>
      </c>
      <c r="F10" s="13">
        <v>3</v>
      </c>
      <c r="G10" s="28">
        <v>356.8</v>
      </c>
      <c r="H10" s="28">
        <f>G10*(1+$H$2)</f>
        <v>460.52175999999997</v>
      </c>
      <c r="I10" s="29">
        <f>F10*G10</f>
        <v>1070.4000000000001</v>
      </c>
      <c r="J10" s="28">
        <f>F10*H10</f>
        <v>1381.5652799999998</v>
      </c>
      <c r="K10" s="14">
        <f t="shared" si="0"/>
        <v>2.3734135114280391E-2</v>
      </c>
    </row>
    <row r="11" spans="1:11" ht="25.5" x14ac:dyDescent="0.25">
      <c r="A11" s="11" t="s">
        <v>52</v>
      </c>
      <c r="B11" s="57" t="s">
        <v>42</v>
      </c>
      <c r="C11" s="11" t="s">
        <v>13</v>
      </c>
      <c r="D11" s="58" t="s">
        <v>39</v>
      </c>
      <c r="E11" s="13" t="s">
        <v>18</v>
      </c>
      <c r="F11" s="59">
        <v>57</v>
      </c>
      <c r="G11" s="28">
        <v>173.69</v>
      </c>
      <c r="H11" s="28">
        <f t="shared" ref="H11:H12" si="1">G11*(1+$H$2)</f>
        <v>224.18168299999999</v>
      </c>
      <c r="I11" s="29">
        <f>F11*G11</f>
        <v>9900.33</v>
      </c>
      <c r="J11" s="28">
        <f t="shared" ref="J11:J12" si="2">F11*H11</f>
        <v>12778.355931</v>
      </c>
      <c r="K11" s="14">
        <f t="shared" si="0"/>
        <v>0.21952145917036961</v>
      </c>
    </row>
    <row r="12" spans="1:11" ht="25.5" x14ac:dyDescent="0.25">
      <c r="A12" s="11" t="s">
        <v>53</v>
      </c>
      <c r="B12" s="57" t="s">
        <v>43</v>
      </c>
      <c r="C12" s="11" t="s">
        <v>13</v>
      </c>
      <c r="D12" s="58" t="s">
        <v>40</v>
      </c>
      <c r="E12" s="13" t="s">
        <v>37</v>
      </c>
      <c r="F12" s="59">
        <v>153</v>
      </c>
      <c r="G12" s="28">
        <v>173.06</v>
      </c>
      <c r="H12" s="28">
        <f t="shared" si="1"/>
        <v>223.36854199999999</v>
      </c>
      <c r="I12" s="29">
        <f>F12*G12</f>
        <v>26478.18</v>
      </c>
      <c r="J12" s="28">
        <f t="shared" si="2"/>
        <v>34175.386925999999</v>
      </c>
      <c r="K12" s="14">
        <f t="shared" si="0"/>
        <v>0.587104541947157</v>
      </c>
    </row>
    <row r="13" spans="1:11" x14ac:dyDescent="0.25">
      <c r="A13" s="8">
        <v>4</v>
      </c>
      <c r="B13" s="8"/>
      <c r="C13" s="8"/>
      <c r="D13" s="8" t="s">
        <v>44</v>
      </c>
      <c r="E13" s="8"/>
      <c r="F13" s="9"/>
      <c r="G13" s="26"/>
      <c r="H13" s="26"/>
      <c r="I13" s="27">
        <f>SUM(I14)</f>
        <v>959.92000000000007</v>
      </c>
      <c r="J13" s="27">
        <f>SUM(J14)</f>
        <v>1238.968744</v>
      </c>
      <c r="K13" s="10">
        <f t="shared" si="0"/>
        <v>2.1284445981782547E-2</v>
      </c>
    </row>
    <row r="14" spans="1:11" ht="25.5" x14ac:dyDescent="0.25">
      <c r="A14" s="11" t="s">
        <v>54</v>
      </c>
      <c r="B14" s="57" t="s">
        <v>46</v>
      </c>
      <c r="C14" s="11" t="s">
        <v>13</v>
      </c>
      <c r="D14" s="58" t="s">
        <v>45</v>
      </c>
      <c r="E14" s="13" t="s">
        <v>18</v>
      </c>
      <c r="F14" s="59">
        <v>52</v>
      </c>
      <c r="G14" s="28">
        <v>18.46</v>
      </c>
      <c r="H14" s="28">
        <f>G14*(1+$H$2)</f>
        <v>23.826322000000001</v>
      </c>
      <c r="I14" s="29">
        <f>F14*G14</f>
        <v>959.92000000000007</v>
      </c>
      <c r="J14" s="28">
        <f>F14*H14</f>
        <v>1238.968744</v>
      </c>
      <c r="K14" s="14">
        <f t="shared" si="0"/>
        <v>2.1284445981782547E-2</v>
      </c>
    </row>
    <row r="15" spans="1:11" x14ac:dyDescent="0.25">
      <c r="A15" s="8">
        <v>5</v>
      </c>
      <c r="B15" s="8"/>
      <c r="C15" s="8"/>
      <c r="D15" s="8" t="s">
        <v>20</v>
      </c>
      <c r="E15" s="8"/>
      <c r="F15" s="9"/>
      <c r="G15" s="26"/>
      <c r="H15" s="26"/>
      <c r="I15" s="27">
        <f>SUM(I16:I17)</f>
        <v>223.57999999999998</v>
      </c>
      <c r="J15" s="27">
        <f>SUM(J16:J17)</f>
        <v>288.57470599999999</v>
      </c>
      <c r="K15" s="10">
        <f t="shared" si="0"/>
        <v>4.9574719066244489E-3</v>
      </c>
    </row>
    <row r="16" spans="1:11" x14ac:dyDescent="0.25">
      <c r="A16" s="11" t="s">
        <v>55</v>
      </c>
      <c r="B16" s="12"/>
      <c r="C16" s="11"/>
      <c r="D16" s="11" t="s">
        <v>14</v>
      </c>
      <c r="E16" s="15" t="s">
        <v>12</v>
      </c>
      <c r="F16" s="13">
        <v>2</v>
      </c>
      <c r="G16" s="28">
        <v>67.39</v>
      </c>
      <c r="H16" s="28">
        <f>G16*(1+$H$2)</f>
        <v>86.980272999999997</v>
      </c>
      <c r="I16" s="29">
        <f>F16*G16</f>
        <v>134.78</v>
      </c>
      <c r="J16" s="28">
        <f t="shared" ref="J16:J17" si="3">F16*H16</f>
        <v>173.96054599999999</v>
      </c>
      <c r="K16" s="14">
        <f t="shared" si="0"/>
        <v>2.9884965720316809E-3</v>
      </c>
    </row>
    <row r="17" spans="1:11" ht="31.5" x14ac:dyDescent="0.25">
      <c r="A17" s="11" t="s">
        <v>56</v>
      </c>
      <c r="B17" s="12" t="s">
        <v>15</v>
      </c>
      <c r="C17" s="11" t="s">
        <v>13</v>
      </c>
      <c r="D17" s="11" t="s">
        <v>16</v>
      </c>
      <c r="E17" s="15" t="s">
        <v>17</v>
      </c>
      <c r="F17" s="13">
        <v>60</v>
      </c>
      <c r="G17" s="28">
        <v>1.48</v>
      </c>
      <c r="H17" s="28">
        <f>G17*(1+$H$2)</f>
        <v>1.9102359999999998</v>
      </c>
      <c r="I17" s="29">
        <f>F17*G17</f>
        <v>88.8</v>
      </c>
      <c r="J17" s="28">
        <f t="shared" si="3"/>
        <v>114.61415999999998</v>
      </c>
      <c r="K17" s="14">
        <f t="shared" si="0"/>
        <v>1.968975334592768E-3</v>
      </c>
    </row>
    <row r="18" spans="1:11" x14ac:dyDescent="0.25">
      <c r="A18" s="16"/>
      <c r="B18" s="17"/>
      <c r="C18" s="17"/>
      <c r="D18" s="18"/>
      <c r="E18" s="17"/>
      <c r="F18" s="17"/>
      <c r="G18" s="17"/>
      <c r="H18" s="17"/>
      <c r="I18" s="17"/>
      <c r="J18" s="17"/>
      <c r="K18" s="19"/>
    </row>
    <row r="19" spans="1:11" ht="16.5" customHeight="1" x14ac:dyDescent="0.25">
      <c r="A19" s="38"/>
      <c r="B19" s="51"/>
      <c r="C19" s="51"/>
      <c r="D19" s="52"/>
      <c r="E19" s="53" t="s">
        <v>23</v>
      </c>
      <c r="F19" s="53"/>
      <c r="G19" s="53"/>
      <c r="H19" s="53"/>
      <c r="I19" s="54">
        <f>SUM(I4,,I7,I9,I13,I15)</f>
        <v>45099.600000000006</v>
      </c>
      <c r="J19" s="54"/>
      <c r="K19" s="42"/>
    </row>
    <row r="20" spans="1:11" ht="16.5" customHeight="1" x14ac:dyDescent="0.25">
      <c r="A20" s="38"/>
      <c r="B20" s="51"/>
      <c r="C20" s="51"/>
      <c r="D20" s="52"/>
      <c r="E20" s="53" t="s">
        <v>24</v>
      </c>
      <c r="F20" s="53"/>
      <c r="G20" s="53"/>
      <c r="H20" s="53"/>
      <c r="I20" s="54">
        <f>I21-I19</f>
        <v>13110.45371999999</v>
      </c>
      <c r="J20" s="54"/>
      <c r="K20" s="42"/>
    </row>
    <row r="21" spans="1:11" ht="16.5" customHeight="1" x14ac:dyDescent="0.25">
      <c r="A21" s="38"/>
      <c r="B21" s="51"/>
      <c r="C21" s="51"/>
      <c r="D21" s="52"/>
      <c r="E21" s="53" t="s">
        <v>25</v>
      </c>
      <c r="F21" s="53"/>
      <c r="G21" s="53"/>
      <c r="H21" s="53"/>
      <c r="I21" s="55">
        <f>SUM(J4,J7,J9,J13,J15)</f>
        <v>58210.053719999996</v>
      </c>
      <c r="J21" s="55"/>
      <c r="K21" s="44"/>
    </row>
    <row r="22" spans="1:11" x14ac:dyDescent="0.25">
      <c r="A22" s="21"/>
      <c r="B22" s="56"/>
      <c r="C22" s="56"/>
      <c r="D22" s="56"/>
      <c r="E22" s="56"/>
      <c r="F22" s="56"/>
      <c r="G22" s="56"/>
      <c r="H22" s="56"/>
      <c r="I22" s="56"/>
      <c r="J22" s="56"/>
      <c r="K22" s="22"/>
    </row>
    <row r="23" spans="1:11" x14ac:dyDescent="0.25">
      <c r="A23" s="23"/>
      <c r="B23" s="24"/>
      <c r="C23" s="24"/>
      <c r="D23" s="47" t="s">
        <v>27</v>
      </c>
      <c r="E23" s="47"/>
      <c r="F23" s="47"/>
      <c r="G23" s="47"/>
      <c r="H23" s="47"/>
      <c r="I23" s="24"/>
      <c r="J23" s="24"/>
      <c r="K23" s="25"/>
    </row>
    <row r="24" spans="1:11" x14ac:dyDescent="0.25">
      <c r="A24" s="21"/>
      <c r="D24" s="46"/>
      <c r="E24" s="46"/>
      <c r="F24" s="46"/>
      <c r="G24" s="46"/>
      <c r="H24" s="46"/>
      <c r="K24" s="22"/>
    </row>
    <row r="25" spans="1:11" x14ac:dyDescent="0.25">
      <c r="A25" s="21"/>
      <c r="D25" s="43"/>
      <c r="E25" s="43"/>
      <c r="F25" s="43"/>
      <c r="G25" s="43"/>
      <c r="H25" s="43"/>
      <c r="K25" s="22"/>
    </row>
    <row r="26" spans="1:11" x14ac:dyDescent="0.25">
      <c r="A26" s="23"/>
      <c r="B26" s="24"/>
      <c r="C26" s="24"/>
      <c r="D26" s="47"/>
      <c r="E26" s="47"/>
      <c r="F26" s="47"/>
      <c r="G26" s="47"/>
      <c r="H26" s="47"/>
      <c r="I26" s="24"/>
      <c r="J26" s="24"/>
      <c r="K26" s="25"/>
    </row>
    <row r="33" spans="6:6" x14ac:dyDescent="0.25">
      <c r="F33" s="48"/>
    </row>
  </sheetData>
  <mergeCells count="20">
    <mergeCell ref="J2:K2"/>
    <mergeCell ref="H1:I1"/>
    <mergeCell ref="E1:G1"/>
    <mergeCell ref="E2:G2"/>
    <mergeCell ref="D26:H26"/>
    <mergeCell ref="D25:H25"/>
    <mergeCell ref="D24:H24"/>
    <mergeCell ref="D23:H23"/>
    <mergeCell ref="A1:C2"/>
    <mergeCell ref="H2:I2"/>
    <mergeCell ref="E19:H19"/>
    <mergeCell ref="E20:H20"/>
    <mergeCell ref="E21:H21"/>
    <mergeCell ref="I19:K19"/>
    <mergeCell ref="I20:K20"/>
    <mergeCell ref="I21:K21"/>
    <mergeCell ref="A21:C21"/>
    <mergeCell ref="A19:C19"/>
    <mergeCell ref="A20:C20"/>
    <mergeCell ref="J1:K1"/>
  </mergeCells>
  <printOptions horizontalCentered="1"/>
  <pageMargins left="0" right="0" top="0.78740157480314965" bottom="0" header="0" footer="0"/>
  <pageSetup paperSize="9" scale="90" orientation="landscape" r:id="rId1"/>
  <headerFooter>
    <oddHeader>&amp;C&amp;"Arial Narrow,Negrito"&amp;20ANEXO II&amp;"Arial,Normal"&amp;11
&amp;"Arial Narrow,Normal"&amp;16PROCESSO CRCMA SEI Nº 9079614110000473.000030/2023-13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D407-54E6-455C-B7C0-214ACA86CE55}">
  <dimension ref="A1"/>
  <sheetViews>
    <sheetView workbookViewId="0"/>
  </sheetViews>
  <sheetFormatPr defaultRowHeight="14.25" x14ac:dyDescent="0.2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E7DDA-0C8D-421E-A71D-ED7A630FE9AD}">
  <dimension ref="A1"/>
  <sheetViews>
    <sheetView workbookViewId="0">
      <selection activeCell="K39" sqref="K39"/>
    </sheetView>
  </sheetViews>
  <sheetFormatPr defaultRowHeight="14.2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Anexo II- PL Resumo</vt:lpstr>
      <vt:lpstr>Anexo II- Orçamento Sintético</vt:lpstr>
      <vt:lpstr>PL Composições</vt:lpstr>
      <vt:lpstr>PL Cronograma</vt:lpstr>
      <vt:lpstr>'Anexo II- Orçamento Sintético'!Area_de_impressao</vt:lpstr>
      <vt:lpstr>'Anexo II- PL Resumo'!Area_de_impressao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Secretaria CRC/MA</cp:lastModifiedBy>
  <cp:revision>0</cp:revision>
  <cp:lastPrinted>2023-08-21T16:33:46Z</cp:lastPrinted>
  <dcterms:created xsi:type="dcterms:W3CDTF">2023-03-08T16:56:37Z</dcterms:created>
  <dcterms:modified xsi:type="dcterms:W3CDTF">2023-08-21T16:34:26Z</dcterms:modified>
</cp:coreProperties>
</file>